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U22" i="1"/>
  <c r="T22"/>
  <c r="S22"/>
  <c r="R22"/>
  <c r="U18"/>
  <c r="T18"/>
  <c r="S18"/>
  <c r="R18"/>
  <c r="U14"/>
  <c r="T14"/>
  <c r="S14"/>
  <c r="R14"/>
  <c r="U13"/>
  <c r="T13"/>
  <c r="S13"/>
  <c r="R13"/>
  <c r="U12"/>
  <c r="T12"/>
  <c r="S12"/>
  <c r="R12"/>
  <c r="U11"/>
  <c r="T11"/>
  <c r="S11"/>
  <c r="R11"/>
  <c r="S8"/>
  <c r="T8"/>
  <c r="T7"/>
  <c r="S7"/>
  <c r="J27" l="1"/>
  <c r="J28" s="1"/>
  <c r="J29" l="1"/>
</calcChain>
</file>

<file path=xl/sharedStrings.xml><?xml version="1.0" encoding="utf-8"?>
<sst xmlns="http://schemas.openxmlformats.org/spreadsheetml/2006/main" count="60" uniqueCount="44">
  <si>
    <t>RNDr. Marta Megyesiová</t>
  </si>
  <si>
    <t>1 km =</t>
  </si>
  <si>
    <t>1 m =</t>
  </si>
  <si>
    <t>m</t>
  </si>
  <si>
    <t>dm</t>
  </si>
  <si>
    <t>1 dm =</t>
  </si>
  <si>
    <t>cm</t>
  </si>
  <si>
    <t>1 cm =</t>
  </si>
  <si>
    <t>mm</t>
  </si>
  <si>
    <t>Premeňte na mm:</t>
  </si>
  <si>
    <t>5 cm =</t>
  </si>
  <si>
    <t>5 dm =</t>
  </si>
  <si>
    <t>5 m =</t>
  </si>
  <si>
    <t>5 km =</t>
  </si>
  <si>
    <t>Premeňte na cm:</t>
  </si>
  <si>
    <t>Premeňte na dm:</t>
  </si>
  <si>
    <t>Premeňte na m:</t>
  </si>
  <si>
    <t>40 mm =</t>
  </si>
  <si>
    <t>40 m =</t>
  </si>
  <si>
    <t>40 dm =</t>
  </si>
  <si>
    <t>20 m =</t>
  </si>
  <si>
    <t>200 mm =</t>
  </si>
  <si>
    <t>2 km =</t>
  </si>
  <si>
    <t>20 cm =</t>
  </si>
  <si>
    <t>7000 mm =</t>
  </si>
  <si>
    <t>700 cm =</t>
  </si>
  <si>
    <t>700 dm =</t>
  </si>
  <si>
    <t>7 km =</t>
  </si>
  <si>
    <t>4 km =</t>
  </si>
  <si>
    <t>Nájdi jednotky:</t>
  </si>
  <si>
    <t>23 000 cm = 230</t>
  </si>
  <si>
    <t>600 mm = 6</t>
  </si>
  <si>
    <t xml:space="preserve">730 dm = 73  </t>
  </si>
  <si>
    <t>11 m = 11000</t>
  </si>
  <si>
    <t>Porovnaj:</t>
  </si>
  <si>
    <t>2 000 cm &lt; 2</t>
  </si>
  <si>
    <t>7000 mm &lt; 7</t>
  </si>
  <si>
    <t xml:space="preserve">30 cm &gt; 30  </t>
  </si>
  <si>
    <t xml:space="preserve"> 6 km &gt; 600000</t>
  </si>
  <si>
    <t>Ako sa ti darilo?</t>
  </si>
  <si>
    <t>Získali ste:</t>
  </si>
  <si>
    <t>Môžete získať:</t>
  </si>
  <si>
    <t>Úspešnosť:</t>
  </si>
  <si>
    <t>ZNÁMKA: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</si>
</sst>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8"/>
      <color rgb="FFFFFF00"/>
      <name val="Calibri"/>
      <family val="2"/>
      <charset val="238"/>
      <scheme val="minor"/>
    </font>
    <font>
      <sz val="14"/>
      <color rgb="FFFFFF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8"/>
      <color theme="9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rgb="FFFFC000"/>
        </stop>
        <stop position="1">
          <color theme="9" tint="-0.25098422193060094"/>
        </stop>
      </gradientFill>
    </fill>
    <fill>
      <gradientFill degree="90">
        <stop position="0">
          <color theme="5" tint="-0.49803155613879818"/>
        </stop>
        <stop position="0.5">
          <color theme="9" tint="-0.25098422193060094"/>
        </stop>
        <stop position="1">
          <color theme="5" tint="-0.49803155613879818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C000"/>
      </right>
      <top style="thin">
        <color rgb="FFFFFF00"/>
      </top>
      <bottom style="thin">
        <color rgb="FFFFFF00"/>
      </bottom>
      <diagonal/>
    </border>
    <border>
      <left style="thin">
        <color rgb="FFFFC000"/>
      </left>
      <right/>
      <top style="thin">
        <color rgb="FFFFFF00"/>
      </top>
      <bottom style="thin">
        <color rgb="FFFFFF0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ck">
        <color rgb="FFFFFF00"/>
      </right>
      <top style="thin">
        <color rgb="FFFFFF00"/>
      </top>
      <bottom style="thin">
        <color rgb="FFFFFF00"/>
      </bottom>
      <diagonal/>
    </border>
    <border>
      <left style="thick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3" fillId="0" borderId="0" xfId="0" applyFont="1" applyFill="1" applyAlignment="1"/>
    <xf numFmtId="0" fontId="0" fillId="0" borderId="0" xfId="0" applyFont="1"/>
    <xf numFmtId="0" fontId="2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right"/>
    </xf>
    <xf numFmtId="0" fontId="2" fillId="3" borderId="6" xfId="0" applyFont="1" applyFill="1" applyBorder="1"/>
    <xf numFmtId="0" fontId="1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5" borderId="10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9" fontId="1" fillId="3" borderId="13" xfId="0" applyNumberFormat="1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5" fillId="3" borderId="9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right"/>
      <protection locked="0"/>
    </xf>
    <xf numFmtId="0" fontId="10" fillId="3" borderId="7" xfId="0" applyFont="1" applyFill="1" applyBorder="1" applyAlignment="1" applyProtection="1">
      <alignment horizontal="right"/>
      <protection locked="0"/>
    </xf>
    <xf numFmtId="0" fontId="4" fillId="3" borderId="7" xfId="0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409936</xdr:colOff>
      <xdr:row>1</xdr:row>
      <xdr:rowOff>200564</xdr:rowOff>
    </xdr:from>
    <xdr:ext cx="7752635" cy="937629"/>
    <xdr:sp macro="" textlink="">
      <xdr:nvSpPr>
        <xdr:cNvPr id="2" name="Obdĺžnik 1"/>
        <xdr:cNvSpPr/>
      </xdr:nvSpPr>
      <xdr:spPr>
        <a:xfrm>
          <a:off x="895711" y="552989"/>
          <a:ext cx="77526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sk-SK" sz="5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glow rad="228600">
                  <a:schemeClr val="accent1">
                    <a:satMod val="175000"/>
                    <a:alpha val="40000"/>
                  </a:schemeClr>
                </a:glow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Zábava s jednotkami dĺžky</a:t>
          </a:r>
        </a:p>
      </xdr:txBody>
    </xdr:sp>
    <xdr:clientData/>
  </xdr:oneCellAnchor>
  <xdr:twoCellAnchor editAs="oneCell">
    <xdr:from>
      <xdr:col>15</xdr:col>
      <xdr:colOff>190500</xdr:colOff>
      <xdr:row>0</xdr:row>
      <xdr:rowOff>303763</xdr:rowOff>
    </xdr:from>
    <xdr:to>
      <xdr:col>21</xdr:col>
      <xdr:colOff>350813</xdr:colOff>
      <xdr:row>5</xdr:row>
      <xdr:rowOff>123825</xdr:rowOff>
    </xdr:to>
    <xdr:pic>
      <xdr:nvPicPr>
        <xdr:cNvPr id="6" name="Obrázok 5" descr="127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534400" y="303763"/>
          <a:ext cx="1789088" cy="15821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19050</xdr:colOff>
      <xdr:row>1</xdr:row>
      <xdr:rowOff>6686</xdr:rowOff>
    </xdr:from>
    <xdr:to>
      <xdr:col>1</xdr:col>
      <xdr:colOff>485776</xdr:colOff>
      <xdr:row>4</xdr:row>
      <xdr:rowOff>266700</xdr:rowOff>
    </xdr:to>
    <xdr:pic>
      <xdr:nvPicPr>
        <xdr:cNvPr id="7" name="Obrázok 6" descr="134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359111"/>
          <a:ext cx="952501" cy="1317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276225</xdr:colOff>
      <xdr:row>25</xdr:row>
      <xdr:rowOff>219075</xdr:rowOff>
    </xdr:from>
    <xdr:to>
      <xdr:col>5</xdr:col>
      <xdr:colOff>828676</xdr:colOff>
      <xdr:row>29</xdr:row>
      <xdr:rowOff>126664</xdr:rowOff>
    </xdr:to>
    <xdr:pic>
      <xdr:nvPicPr>
        <xdr:cNvPr id="5" name="Obrázok 4" descr="134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0350" y="9029700"/>
          <a:ext cx="952501" cy="1317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847726</xdr:colOff>
      <xdr:row>25</xdr:row>
      <xdr:rowOff>190500</xdr:rowOff>
    </xdr:from>
    <xdr:to>
      <xdr:col>12</xdr:col>
      <xdr:colOff>180975</xdr:colOff>
      <xdr:row>29</xdr:row>
      <xdr:rowOff>98089</xdr:rowOff>
    </xdr:to>
    <xdr:pic>
      <xdr:nvPicPr>
        <xdr:cNvPr id="8" name="Obrázok 7" descr="134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5924551" y="9001125"/>
          <a:ext cx="981074" cy="1317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showGridLines="0" tabSelected="1" workbookViewId="0">
      <pane ySplit="5" topLeftCell="A6" activePane="bottomLeft" state="frozen"/>
      <selection pane="bottomLeft" activeCell="W1" sqref="W1"/>
    </sheetView>
  </sheetViews>
  <sheetFormatPr defaultColWidth="12.85546875" defaultRowHeight="27.75" customHeight="1"/>
  <cols>
    <col min="1" max="1" width="7.28515625" customWidth="1"/>
    <col min="3" max="3" width="11.7109375" customWidth="1"/>
    <col min="4" max="5" width="6" customWidth="1"/>
    <col min="7" max="7" width="8.42578125" customWidth="1"/>
    <col min="8" max="8" width="5.85546875" customWidth="1"/>
    <col min="9" max="9" width="5.140625" customWidth="1"/>
    <col min="10" max="10" width="12.85546875" customWidth="1"/>
    <col min="11" max="11" width="6.42578125" customWidth="1"/>
    <col min="12" max="13" width="5.42578125" customWidth="1"/>
    <col min="15" max="15" width="7.5703125" customWidth="1"/>
    <col min="16" max="17" width="5.5703125" customWidth="1"/>
    <col min="18" max="19" width="3.28515625" customWidth="1"/>
    <col min="20" max="20" width="3.5703125" customWidth="1"/>
    <col min="21" max="21" width="3.140625" customWidth="1"/>
  </cols>
  <sheetData>
    <row r="1" spans="1:21" ht="27.75" customHeight="1">
      <c r="A1" s="7" t="s">
        <v>0</v>
      </c>
      <c r="B1" s="7"/>
      <c r="C1" s="7"/>
    </row>
    <row r="7" spans="1:21" ht="27.75" customHeight="1">
      <c r="B7" s="1" t="s">
        <v>1</v>
      </c>
      <c r="C7" s="33"/>
      <c r="D7" s="2" t="s">
        <v>3</v>
      </c>
      <c r="E7" s="4"/>
      <c r="F7" s="1" t="s">
        <v>2</v>
      </c>
      <c r="G7" s="33"/>
      <c r="H7" s="5" t="s">
        <v>4</v>
      </c>
      <c r="I7" s="4"/>
      <c r="J7" s="1" t="s">
        <v>5</v>
      </c>
      <c r="K7" s="33"/>
      <c r="L7" s="5" t="s">
        <v>6</v>
      </c>
      <c r="M7" s="4"/>
      <c r="N7" s="1" t="s">
        <v>7</v>
      </c>
      <c r="O7" s="33"/>
      <c r="P7" s="8" t="s">
        <v>8</v>
      </c>
      <c r="S7" s="29">
        <f>IF(C7=1000,1,0)</f>
        <v>0</v>
      </c>
      <c r="T7" s="29">
        <f>IF(G7=10,1,0)</f>
        <v>0</v>
      </c>
    </row>
    <row r="8" spans="1:21" ht="27.75" customHeight="1">
      <c r="S8" s="29">
        <f>IF(K7=10,1,0)</f>
        <v>0</v>
      </c>
      <c r="T8" s="29">
        <f>IF(O7=10,1,0)</f>
        <v>0</v>
      </c>
    </row>
    <row r="9" spans="1:21" ht="27.75" customHeight="1">
      <c r="B9" s="6" t="s">
        <v>9</v>
      </c>
      <c r="C9" s="6"/>
      <c r="D9" s="6"/>
      <c r="E9" s="3"/>
      <c r="F9" s="6" t="s">
        <v>14</v>
      </c>
      <c r="G9" s="6"/>
      <c r="H9" s="6"/>
      <c r="J9" s="6" t="s">
        <v>15</v>
      </c>
      <c r="K9" s="6"/>
      <c r="L9" s="6"/>
      <c r="N9" s="6" t="s">
        <v>16</v>
      </c>
      <c r="O9" s="6"/>
      <c r="P9" s="6"/>
    </row>
    <row r="11" spans="1:21" ht="27.75" customHeight="1">
      <c r="B11" s="14" t="s">
        <v>10</v>
      </c>
      <c r="C11" s="34"/>
      <c r="D11" s="15" t="s">
        <v>8</v>
      </c>
      <c r="F11" s="9" t="s">
        <v>17</v>
      </c>
      <c r="G11" s="36"/>
      <c r="H11" s="10" t="s">
        <v>6</v>
      </c>
      <c r="J11" s="9" t="s">
        <v>20</v>
      </c>
      <c r="K11" s="36"/>
      <c r="L11" s="12" t="s">
        <v>4</v>
      </c>
      <c r="N11" s="11" t="s">
        <v>24</v>
      </c>
      <c r="O11" s="38"/>
      <c r="P11" s="10" t="s">
        <v>3</v>
      </c>
      <c r="R11" s="29">
        <f>IF(C11=50,1,0)</f>
        <v>0</v>
      </c>
      <c r="S11" s="29">
        <f>IF(G11=4,1,0)</f>
        <v>0</v>
      </c>
      <c r="T11" s="29">
        <f>IF(K11=200,1,0)</f>
        <v>0</v>
      </c>
      <c r="U11" s="29">
        <f>IF(O11=7,1,0)</f>
        <v>0</v>
      </c>
    </row>
    <row r="12" spans="1:21" ht="27.75" customHeight="1">
      <c r="B12" s="14" t="s">
        <v>11</v>
      </c>
      <c r="C12" s="34"/>
      <c r="D12" s="15" t="s">
        <v>8</v>
      </c>
      <c r="F12" s="9" t="s">
        <v>18</v>
      </c>
      <c r="G12" s="36"/>
      <c r="H12" s="10" t="s">
        <v>6</v>
      </c>
      <c r="J12" s="11" t="s">
        <v>21</v>
      </c>
      <c r="K12" s="36"/>
      <c r="L12" s="12" t="s">
        <v>4</v>
      </c>
      <c r="N12" s="9" t="s">
        <v>25</v>
      </c>
      <c r="O12" s="38"/>
      <c r="P12" s="10" t="s">
        <v>3</v>
      </c>
      <c r="R12" s="29">
        <f>IF(C12=500,1,0)</f>
        <v>0</v>
      </c>
      <c r="S12" s="29">
        <f>IF(G12=4000,1,0)</f>
        <v>0</v>
      </c>
      <c r="T12" s="29">
        <f>IF(K12=2,1,0)</f>
        <v>0</v>
      </c>
      <c r="U12" s="29">
        <f>IF(O12=7,1,0)</f>
        <v>0</v>
      </c>
    </row>
    <row r="13" spans="1:21" ht="27.75" customHeight="1">
      <c r="B13" s="14" t="s">
        <v>12</v>
      </c>
      <c r="C13" s="34"/>
      <c r="D13" s="15" t="s">
        <v>8</v>
      </c>
      <c r="F13" s="9" t="s">
        <v>28</v>
      </c>
      <c r="G13" s="37"/>
      <c r="H13" s="10" t="s">
        <v>6</v>
      </c>
      <c r="J13" s="9" t="s">
        <v>22</v>
      </c>
      <c r="K13" s="37"/>
      <c r="L13" s="12" t="s">
        <v>4</v>
      </c>
      <c r="N13" s="13" t="s">
        <v>26</v>
      </c>
      <c r="O13" s="38"/>
      <c r="P13" s="10" t="s">
        <v>3</v>
      </c>
      <c r="R13" s="29">
        <f>IF(C13=5000,1,0)</f>
        <v>0</v>
      </c>
      <c r="S13" s="29">
        <f>IF(G13=400000,1,0)</f>
        <v>0</v>
      </c>
      <c r="T13" s="29">
        <f>IF(K13=20000,1,0)</f>
        <v>0</v>
      </c>
      <c r="U13" s="29">
        <f>IF(O13=70,1,0)</f>
        <v>0</v>
      </c>
    </row>
    <row r="14" spans="1:21" ht="27.75" customHeight="1">
      <c r="B14" s="14" t="s">
        <v>13</v>
      </c>
      <c r="C14" s="35"/>
      <c r="D14" s="15" t="s">
        <v>8</v>
      </c>
      <c r="F14" s="9" t="s">
        <v>19</v>
      </c>
      <c r="G14" s="36"/>
      <c r="H14" s="10" t="s">
        <v>6</v>
      </c>
      <c r="J14" s="9" t="s">
        <v>23</v>
      </c>
      <c r="K14" s="36"/>
      <c r="L14" s="12" t="s">
        <v>4</v>
      </c>
      <c r="N14" s="9" t="s">
        <v>27</v>
      </c>
      <c r="O14" s="39"/>
      <c r="P14" s="10" t="s">
        <v>3</v>
      </c>
      <c r="R14" s="29">
        <f>IF(C14=5000000,1,0)</f>
        <v>0</v>
      </c>
      <c r="S14" s="29">
        <f>IF(G14=400,1,0)</f>
        <v>0</v>
      </c>
      <c r="T14" s="29">
        <f>IF(K14=2,1,0)</f>
        <v>0</v>
      </c>
      <c r="U14" s="29">
        <f>IF(O14=7000,1,0)</f>
        <v>0</v>
      </c>
    </row>
    <row r="16" spans="1:21" ht="27.75" customHeight="1">
      <c r="B16" s="6" t="s">
        <v>29</v>
      </c>
      <c r="C16" s="6"/>
      <c r="D16" s="6"/>
      <c r="E16" s="6"/>
    </row>
    <row r="18" spans="2:21" ht="27.75" customHeight="1">
      <c r="B18" s="16" t="s">
        <v>30</v>
      </c>
      <c r="C18" s="17"/>
      <c r="D18" s="40"/>
      <c r="F18" s="16" t="s">
        <v>31</v>
      </c>
      <c r="G18" s="17"/>
      <c r="H18" s="40"/>
      <c r="J18" s="16" t="s">
        <v>32</v>
      </c>
      <c r="K18" s="17"/>
      <c r="L18" s="40"/>
      <c r="N18" s="16" t="s">
        <v>33</v>
      </c>
      <c r="O18" s="17"/>
      <c r="P18" s="41"/>
      <c r="R18" s="30">
        <f>IF(D18="m",1,0)</f>
        <v>0</v>
      </c>
      <c r="S18" s="30">
        <f>IF(H18="dm",1,0)</f>
        <v>0</v>
      </c>
      <c r="T18" s="30">
        <f>IF(L18="m",1,0)</f>
        <v>0</v>
      </c>
      <c r="U18" s="30">
        <f>IF(P18="mm",1,0)</f>
        <v>0</v>
      </c>
    </row>
    <row r="20" spans="2:21" ht="27.75" customHeight="1">
      <c r="B20" s="6" t="s">
        <v>34</v>
      </c>
      <c r="C20" s="6"/>
      <c r="D20" s="6"/>
      <c r="E20" s="6"/>
    </row>
    <row r="22" spans="2:21" ht="27.75" customHeight="1">
      <c r="B22" s="16" t="s">
        <v>35</v>
      </c>
      <c r="C22" s="17"/>
      <c r="D22" s="40"/>
      <c r="F22" s="16" t="s">
        <v>37</v>
      </c>
      <c r="G22" s="17"/>
      <c r="H22" s="41"/>
      <c r="J22" s="18" t="s">
        <v>38</v>
      </c>
      <c r="K22" s="19"/>
      <c r="L22" s="41"/>
      <c r="N22" s="16" t="s">
        <v>36</v>
      </c>
      <c r="O22" s="17"/>
      <c r="P22" s="40"/>
      <c r="R22" s="30">
        <f>IF(D22="km",1,0)</f>
        <v>0</v>
      </c>
      <c r="S22" s="30">
        <f>IF(H22="mm",1,0)</f>
        <v>0</v>
      </c>
      <c r="T22" s="30">
        <f>IF(L22="mm",1,0)</f>
        <v>0</v>
      </c>
      <c r="U22" s="30">
        <f>IF(P22="km",1,0)</f>
        <v>0</v>
      </c>
    </row>
    <row r="24" spans="2:21" ht="27.75" customHeight="1">
      <c r="F24" s="20" t="s">
        <v>39</v>
      </c>
      <c r="G24" s="21"/>
      <c r="H24" s="21"/>
      <c r="I24" s="21"/>
      <c r="J24" s="21"/>
      <c r="K24" s="21"/>
      <c r="L24" s="22"/>
    </row>
    <row r="26" spans="2:21" ht="27.75" customHeight="1">
      <c r="G26" s="23" t="s">
        <v>41</v>
      </c>
      <c r="H26" s="24"/>
      <c r="I26" s="25"/>
      <c r="J26" s="31">
        <v>28</v>
      </c>
    </row>
    <row r="27" spans="2:21" ht="27.75" customHeight="1">
      <c r="G27" s="26" t="s">
        <v>40</v>
      </c>
      <c r="H27" s="27"/>
      <c r="I27" s="28"/>
      <c r="J27" s="31">
        <f>SUM(S7:T8)+SUM(R11:U14)+SUM(R18:U18)+SUM(R22:U22)</f>
        <v>0</v>
      </c>
    </row>
    <row r="28" spans="2:21" ht="27.75" customHeight="1">
      <c r="G28" s="26" t="s">
        <v>42</v>
      </c>
      <c r="H28" s="27"/>
      <c r="I28" s="28"/>
      <c r="J28" s="32">
        <f>J27/J26</f>
        <v>0</v>
      </c>
    </row>
    <row r="29" spans="2:21" ht="27.75" customHeight="1">
      <c r="G29" s="26" t="s">
        <v>43</v>
      </c>
      <c r="H29" s="27"/>
      <c r="I29" s="28"/>
      <c r="J29" s="31">
        <f>IF(J27&gt;=26,1,IF(J27&gt;=21,2,IF(J27&gt;=14,3,IF(J27&gt;=7,4,IF(J27&gt;=0,5)))))</f>
        <v>5</v>
      </c>
    </row>
  </sheetData>
  <sheetProtection password="86A5" sheet="1" objects="1" scenarios="1"/>
  <mergeCells count="20">
    <mergeCell ref="F24:L24"/>
    <mergeCell ref="G26:I26"/>
    <mergeCell ref="G27:I27"/>
    <mergeCell ref="G28:I28"/>
    <mergeCell ref="G29:I29"/>
    <mergeCell ref="B20:E20"/>
    <mergeCell ref="B22:C22"/>
    <mergeCell ref="N22:O22"/>
    <mergeCell ref="F22:G22"/>
    <mergeCell ref="J22:K22"/>
    <mergeCell ref="B16:E16"/>
    <mergeCell ref="B18:C18"/>
    <mergeCell ref="F18:G18"/>
    <mergeCell ref="J18:K18"/>
    <mergeCell ref="N18:O18"/>
    <mergeCell ref="A1:C1"/>
    <mergeCell ref="B9:D9"/>
    <mergeCell ref="F9:H9"/>
    <mergeCell ref="J9:L9"/>
    <mergeCell ref="N9:P9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Megyesiová</dc:creator>
  <cp:lastModifiedBy>Megyesiová</cp:lastModifiedBy>
  <dcterms:created xsi:type="dcterms:W3CDTF">2009-12-15T21:24:34Z</dcterms:created>
  <dcterms:modified xsi:type="dcterms:W3CDTF">2009-12-16T19:48:20Z</dcterms:modified>
</cp:coreProperties>
</file>